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240" yWindow="105" windowWidth="14805" windowHeight="8010"/>
  </bookViews>
  <sheets>
    <sheet name="Summer seed plan-2018" sheetId="4" r:id="rId1"/>
  </sheets>
  <definedNames>
    <definedName name="_xlnm.Print_Area" localSheetId="0">'Summer seed plan-2018'!$A$1:$U$26</definedName>
  </definedNames>
  <calcPr calcId="171027"/>
</workbook>
</file>

<file path=xl/calcChain.xml><?xml version="1.0" encoding="utf-8"?>
<calcChain xmlns="http://schemas.openxmlformats.org/spreadsheetml/2006/main">
  <c r="J8" i="4" l="1"/>
  <c r="G8" i="4"/>
  <c r="S9" i="4" l="1"/>
  <c r="S10" i="4"/>
  <c r="S11" i="4"/>
  <c r="S12" i="4"/>
  <c r="S13" i="4"/>
  <c r="S14" i="4"/>
  <c r="S15" i="4"/>
  <c r="S16" i="4"/>
  <c r="S8" i="4"/>
  <c r="J16" i="4" l="1"/>
  <c r="K16" i="4" s="1"/>
  <c r="G16" i="4"/>
  <c r="U16" i="4" l="1"/>
  <c r="I16" i="4"/>
  <c r="T16" i="4" s="1"/>
  <c r="F17" i="4" l="1"/>
  <c r="M17" i="4"/>
  <c r="Q14" i="4" l="1"/>
  <c r="P14" i="4" s="1"/>
  <c r="N14" i="4"/>
  <c r="Q13" i="4"/>
  <c r="P13" i="4" s="1"/>
  <c r="N13" i="4"/>
  <c r="Q12" i="4"/>
  <c r="P12" i="4" s="1"/>
  <c r="N12" i="4"/>
  <c r="Q11" i="4"/>
  <c r="P11" i="4" s="1"/>
  <c r="N11" i="4"/>
  <c r="Q10" i="4"/>
  <c r="P10" i="4" s="1"/>
  <c r="N10" i="4"/>
  <c r="Q9" i="4"/>
  <c r="P9" i="4" s="1"/>
  <c r="N9" i="4"/>
  <c r="Q8" i="4"/>
  <c r="N8" i="4"/>
  <c r="N17" i="4" l="1"/>
  <c r="P8" i="4"/>
  <c r="P17" i="4" s="1"/>
  <c r="Q17" i="4"/>
  <c r="R8" i="4"/>
  <c r="R9" i="4"/>
  <c r="R10" i="4"/>
  <c r="R11" i="4"/>
  <c r="R12" i="4"/>
  <c r="R13" i="4"/>
  <c r="R14" i="4"/>
  <c r="J15" i="4"/>
  <c r="I15" i="4" s="1"/>
  <c r="T15" i="4" s="1"/>
  <c r="G15" i="4"/>
  <c r="J14" i="4"/>
  <c r="K14" i="4" s="1"/>
  <c r="G14" i="4"/>
  <c r="U14" i="4" l="1"/>
  <c r="R17" i="4"/>
  <c r="K15" i="4"/>
  <c r="I14" i="4"/>
  <c r="T14" i="4" s="1"/>
  <c r="J13" i="4"/>
  <c r="I13" i="4" s="1"/>
  <c r="T13" i="4" s="1"/>
  <c r="G13" i="4"/>
  <c r="J12" i="4"/>
  <c r="I12" i="4" s="1"/>
  <c r="T12" i="4" s="1"/>
  <c r="G12" i="4"/>
  <c r="J11" i="4"/>
  <c r="K11" i="4" s="1"/>
  <c r="G11" i="4"/>
  <c r="J10" i="4"/>
  <c r="K10" i="4" s="1"/>
  <c r="G10" i="4"/>
  <c r="G17" i="4" s="1"/>
  <c r="J9" i="4"/>
  <c r="K9" i="4" s="1"/>
  <c r="G9" i="4"/>
  <c r="U15" i="4" l="1"/>
  <c r="U10" i="4"/>
  <c r="U9" i="4"/>
  <c r="U11" i="4"/>
  <c r="K8" i="4"/>
  <c r="U8" i="4" s="1"/>
  <c r="J17" i="4"/>
  <c r="I10" i="4"/>
  <c r="T10" i="4" s="1"/>
  <c r="I9" i="4"/>
  <c r="T9" i="4" s="1"/>
  <c r="I8" i="4"/>
  <c r="T8" i="4" s="1"/>
  <c r="I11" i="4"/>
  <c r="T11" i="4" s="1"/>
  <c r="K12" i="4"/>
  <c r="K13" i="4"/>
  <c r="U13" i="4" l="1"/>
  <c r="U12" i="4"/>
  <c r="I17" i="4"/>
  <c r="K17" i="4"/>
  <c r="U17" i="4" l="1"/>
</calcChain>
</file>

<file path=xl/sharedStrings.xml><?xml version="1.0" encoding="utf-8"?>
<sst xmlns="http://schemas.openxmlformats.org/spreadsheetml/2006/main" count="84" uniqueCount="80">
  <si>
    <t>ummer</t>
  </si>
  <si>
    <t>Helen Keller International, Bangladesh</t>
  </si>
  <si>
    <t>Serial No.</t>
  </si>
  <si>
    <t>Name of Vegetables</t>
  </si>
  <si>
    <t>Variety</t>
  </si>
  <si>
    <t>Cucumber</t>
  </si>
  <si>
    <t>Cucumis sativus</t>
  </si>
  <si>
    <t>HYV</t>
  </si>
  <si>
    <t>Yard long bean</t>
  </si>
  <si>
    <t>Vigna unguiculata</t>
  </si>
  <si>
    <t>Kegornatky</t>
  </si>
  <si>
    <t>Bitter gourd</t>
  </si>
  <si>
    <t>Momordica charantia</t>
  </si>
  <si>
    <t xml:space="preserve"> Gaj corolla</t>
  </si>
  <si>
    <t>Indian spinach</t>
  </si>
  <si>
    <t>Basella alba</t>
  </si>
  <si>
    <t>Improved, green</t>
  </si>
  <si>
    <t>Ash gourd</t>
  </si>
  <si>
    <t>Benincasa hispida</t>
  </si>
  <si>
    <t>Duranta,HYV</t>
  </si>
  <si>
    <t>Sweet gourd</t>
  </si>
  <si>
    <t>Cucurbita maxima</t>
  </si>
  <si>
    <t>Baromashi</t>
  </si>
  <si>
    <t>Kangkong</t>
  </si>
  <si>
    <t>Ipomoea reptans</t>
  </si>
  <si>
    <t>Gima kolmi</t>
  </si>
  <si>
    <t>Red amaranth</t>
  </si>
  <si>
    <t>Amaranthus gangeticus</t>
  </si>
  <si>
    <t>Altapeti</t>
  </si>
  <si>
    <t>Snake gourd</t>
  </si>
  <si>
    <t>Trichosanthes anguina</t>
  </si>
  <si>
    <t>Jhum long</t>
  </si>
  <si>
    <t>Scientific name</t>
  </si>
  <si>
    <t>Quantity of seed per LC (gm)</t>
  </si>
  <si>
    <t xml:space="preserve">#  of small  packet per LC </t>
  </si>
  <si>
    <t>Unit wt per small packet (gm)</t>
  </si>
  <si>
    <t xml:space="preserve">Total #  of small  packet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</si>
  <si>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</si>
  <si>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</si>
  <si>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</si>
  <si>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</si>
  <si>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</si>
  <si>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</si>
  <si>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</si>
  <si>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</si>
  <si>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</si>
  <si>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</si>
  <si>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</si>
  <si>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</si>
  <si>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</si>
  <si>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</si>
  <si>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</si>
  <si>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</si>
  <si>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</si>
  <si>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</si>
  <si>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</si>
  <si>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</si>
  <si>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w</t>
  </si>
  <si>
    <t>Quantity of seed for total NEW LC (gm)</t>
  </si>
  <si>
    <t>Quantity of seed for total NEW LC (Kg)</t>
  </si>
  <si>
    <t>Number of  new LC hloders</t>
  </si>
  <si>
    <t>Number of general participants</t>
  </si>
  <si>
    <t>Quantity of seed per participant (gm)</t>
  </si>
  <si>
    <t xml:space="preserve">Total  # of participants </t>
  </si>
  <si>
    <t>Grand Total</t>
  </si>
  <si>
    <t>SAPLING, Bandarban</t>
  </si>
  <si>
    <t>Total seed required for  all LCs &amp; general participants
(Kg)</t>
  </si>
  <si>
    <t>Note:</t>
  </si>
  <si>
    <t xml:space="preserve">Detailed Seed distribution plan for OLD / NEW Learning Centers and group members with Seed packet Calculation for Summer- 2018 </t>
  </si>
  <si>
    <t>5) All seeds are from USAID approved seed list</t>
  </si>
  <si>
    <t xml:space="preserve">4) Those Participants will not get any seed  who are not interested to grow vegetables </t>
  </si>
  <si>
    <t>Quantity of seed for general  participants (gm)</t>
  </si>
  <si>
    <t>Quantity of seed for general participants (Kg)</t>
  </si>
  <si>
    <t>3)800 LC will get OFSP vine  (100 per each @0.8 taka per piece for 80000 cuttings)***</t>
  </si>
  <si>
    <t xml:space="preserve"> Seed Distribution plan for 41450 general participants</t>
  </si>
  <si>
    <t xml:space="preserve"> Seed Distribution plan for 2550 LC holders</t>
  </si>
  <si>
    <t>Total  2550 number of big packet  for  2550  learning Centers [small 18 packet for 9 variety (710 gm) will be entered in one big  Packet]</t>
  </si>
  <si>
    <t>Total 41450 number of big packet  for 41450 OLD &amp; NEW general participants [small 8 packet for 7 variety (245 gm) will be entered in one big  Packet]</t>
  </si>
  <si>
    <t>1) Total  2550 LC holders will get 9 varieties seed = 710 gram for each</t>
  </si>
  <si>
    <t xml:space="preserve">2) Total 41450  general participants will get 7 varieties seed = 245 gram for each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</si>
</sst>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43" fontId="4" fillId="0" borderId="1" xfId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43" fontId="4" fillId="0" borderId="4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3" fontId="2" fillId="0" borderId="3" xfId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10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14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top"/>
    </xf>
    <xf numFmtId="164" fontId="4" fillId="0" borderId="4" xfId="1" applyNumberFormat="1" applyFont="1" applyFill="1" applyBorder="1" applyAlignment="1">
      <alignment horizontal="center" vertical="top"/>
    </xf>
    <xf numFmtId="164" fontId="4" fillId="0" borderId="3" xfId="1" applyNumberFormat="1" applyFont="1" applyFill="1" applyBorder="1" applyAlignment="1">
      <alignment horizontal="center" vertical="top"/>
    </xf>
    <xf numFmtId="3" fontId="5" fillId="0" borderId="5" xfId="0" applyNumberFormat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top" wrapText="1"/>
    </xf>
    <xf numFmtId="166" fontId="4" fillId="0" borderId="4" xfId="0" applyNumberFormat="1" applyFont="1" applyFill="1" applyBorder="1" applyAlignment="1">
      <alignment horizontal="center" vertical="top" wrapText="1"/>
    </xf>
    <xf numFmtId="166" fontId="4" fillId="0" borderId="3" xfId="0" applyNumberFormat="1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A2" zoomScaleNormal="100" workbookViewId="0">
      <pane xSplit="2" ySplit="5" topLeftCell="F7" activePane="bottomRight" state="frozen"/>
      <selection activeCell="A2" sqref="A2"/>
      <selection pane="topRight" activeCell="C2" sqref="C2"/>
      <selection pane="bottomLeft" activeCell="A7" sqref="A7"/>
      <selection pane="bottomRight" activeCell="Q8" sqref="Q8"/>
    </sheetView>
  </sheetViews>
  <sheetFormatPr defaultRowHeight="12.75" x14ac:dyDescent="0.2"/>
  <cols>
    <col min="1" max="1" width="5" style="5" customWidth="1"/>
    <col min="2" max="2" width="12.5703125" style="5" customWidth="1"/>
    <col min="3" max="3" width="19.28515625" style="5" customWidth="1"/>
    <col min="4" max="4" width="13.28515625" style="4" customWidth="1"/>
    <col min="5" max="6" width="8.85546875" style="5" customWidth="1"/>
    <col min="7" max="7" width="12.5703125" style="5" customWidth="1"/>
    <col min="8" max="8" width="8.28515625" style="5" customWidth="1"/>
    <col min="9" max="9" width="10" style="5" customWidth="1"/>
    <col min="10" max="10" width="9.42578125" style="5" customWidth="1"/>
    <col min="11" max="11" width="8.85546875" style="5" customWidth="1"/>
    <col min="12" max="13" width="10.42578125" style="5" customWidth="1"/>
    <col min="14" max="14" width="7.140625" style="5" customWidth="1"/>
    <col min="15" max="15" width="9.140625" style="5" customWidth="1"/>
    <col min="16" max="16" width="7.7109375" style="5" customWidth="1"/>
    <col min="17" max="17" width="10.85546875" style="5" customWidth="1"/>
    <col min="18" max="18" width="11.28515625" style="4" customWidth="1"/>
    <col min="19" max="19" width="11.42578125" style="5" customWidth="1"/>
    <col min="20" max="20" width="9.42578125" style="5" customWidth="1"/>
    <col min="21" max="21" width="13.28515625" style="5" customWidth="1"/>
    <col min="22" max="22" width="9.140625" style="6"/>
    <col min="23" max="16384" width="9.140625" style="5"/>
  </cols>
  <sheetData>
    <row r="1" spans="1:22" ht="12.75" hidden="1" customHeight="1" x14ac:dyDescent="0.2">
      <c r="A1" s="3" t="s">
        <v>0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3"/>
      <c r="T1" s="3"/>
    </row>
    <row r="2" spans="1:22" ht="15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7"/>
      <c r="M2" s="7"/>
      <c r="N2" s="7"/>
      <c r="S2" s="7"/>
      <c r="T2" s="7"/>
    </row>
    <row r="3" spans="1:22" ht="15" x14ac:dyDescent="0.2">
      <c r="A3" s="52" t="s">
        <v>65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8"/>
      <c r="M3" s="8"/>
      <c r="N3" s="8"/>
      <c r="S3" s="8"/>
      <c r="T3" s="8"/>
    </row>
    <row r="4" spans="1:22" ht="21" customHeight="1" x14ac:dyDescent="0.2">
      <c r="A4" s="53" t="s">
        <v>68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9"/>
      <c r="M4" s="9"/>
      <c r="N4" s="9"/>
      <c r="S4" s="9"/>
      <c r="T4" s="9"/>
    </row>
    <row r="5" spans="1:22" s="10" customFormat="1" ht="29.25" customHeight="1" x14ac:dyDescent="0.25">
      <c r="A5" s="54" t="s">
        <v>2</v>
      </c>
      <c r="B5" s="56" t="s">
        <v>3</v>
      </c>
      <c r="C5" s="56" t="s">
        <v>32</v>
      </c>
      <c r="D5" s="56" t="s">
        <v>4</v>
      </c>
      <c r="E5" s="58" t="s">
        <v>75</v>
      </c>
      <c r="F5" s="58"/>
      <c r="G5" s="58"/>
      <c r="H5" s="58"/>
      <c r="I5" s="58"/>
      <c r="J5" s="58"/>
      <c r="K5" s="58"/>
      <c r="L5" s="58" t="s">
        <v>74</v>
      </c>
      <c r="M5" s="58"/>
      <c r="N5" s="58"/>
      <c r="O5" s="58"/>
      <c r="P5" s="58"/>
      <c r="Q5" s="58"/>
      <c r="R5" s="58"/>
      <c r="S5" s="58" t="s">
        <v>64</v>
      </c>
      <c r="T5" s="58"/>
      <c r="U5" s="58"/>
      <c r="V5" s="84"/>
    </row>
    <row r="6" spans="1:22" ht="81.75" customHeight="1" x14ac:dyDescent="0.2">
      <c r="A6" s="55"/>
      <c r="B6" s="57"/>
      <c r="C6" s="57"/>
      <c r="D6" s="57"/>
      <c r="E6" s="11" t="s">
        <v>60</v>
      </c>
      <c r="F6" s="11" t="s">
        <v>33</v>
      </c>
      <c r="G6" s="11" t="s">
        <v>34</v>
      </c>
      <c r="H6" s="11" t="s">
        <v>35</v>
      </c>
      <c r="I6" s="11" t="s">
        <v>36</v>
      </c>
      <c r="J6" s="11" t="s">
        <v>58</v>
      </c>
      <c r="K6" s="11" t="s">
        <v>59</v>
      </c>
      <c r="L6" s="11" t="s">
        <v>61</v>
      </c>
      <c r="M6" s="11" t="s">
        <v>62</v>
      </c>
      <c r="N6" s="11" t="s">
        <v>34</v>
      </c>
      <c r="O6" s="11" t="s">
        <v>35</v>
      </c>
      <c r="P6" s="11" t="s">
        <v>36</v>
      </c>
      <c r="Q6" s="12" t="s">
        <v>71</v>
      </c>
      <c r="R6" s="12" t="s">
        <v>72</v>
      </c>
      <c r="S6" s="11" t="s">
        <v>63</v>
      </c>
      <c r="T6" s="11" t="s">
        <v>36</v>
      </c>
      <c r="U6" s="13" t="s">
        <v>66</v>
      </c>
      <c r="V6" s="84"/>
    </row>
    <row r="7" spans="1:22" s="20" customFormat="1" ht="24" customHeight="1" x14ac:dyDescent="0.25">
      <c r="A7" s="14" t="s">
        <v>37</v>
      </c>
      <c r="B7" s="14" t="s">
        <v>38</v>
      </c>
      <c r="C7" s="14" t="s">
        <v>39</v>
      </c>
      <c r="D7" s="14" t="s">
        <v>40</v>
      </c>
      <c r="E7" s="15" t="s">
        <v>41</v>
      </c>
      <c r="F7" s="15" t="s">
        <v>42</v>
      </c>
      <c r="G7" s="15" t="s">
        <v>43</v>
      </c>
      <c r="H7" s="15" t="s">
        <v>44</v>
      </c>
      <c r="I7" s="15" t="s">
        <v>45</v>
      </c>
      <c r="J7" s="15" t="s">
        <v>46</v>
      </c>
      <c r="K7" s="15" t="s">
        <v>47</v>
      </c>
      <c r="L7" s="15" t="s">
        <v>48</v>
      </c>
      <c r="M7" s="14" t="s">
        <v>49</v>
      </c>
      <c r="N7" s="14" t="s">
        <v>50</v>
      </c>
      <c r="O7" s="14" t="s">
        <v>51</v>
      </c>
      <c r="P7" s="14" t="s">
        <v>52</v>
      </c>
      <c r="Q7" s="16" t="s">
        <v>53</v>
      </c>
      <c r="R7" s="17" t="s">
        <v>54</v>
      </c>
      <c r="S7" s="17" t="s">
        <v>55</v>
      </c>
      <c r="T7" s="17" t="s">
        <v>56</v>
      </c>
      <c r="U7" s="18" t="s">
        <v>57</v>
      </c>
      <c r="V7" s="19"/>
    </row>
    <row r="8" spans="1:22" ht="15" x14ac:dyDescent="0.2">
      <c r="A8" s="1">
        <v>1</v>
      </c>
      <c r="B8" s="21" t="s">
        <v>5</v>
      </c>
      <c r="C8" s="22" t="s">
        <v>6</v>
      </c>
      <c r="D8" s="21" t="s">
        <v>7</v>
      </c>
      <c r="E8" s="1">
        <v>2550</v>
      </c>
      <c r="F8" s="18">
        <v>10</v>
      </c>
      <c r="G8" s="1">
        <f>F8/H8</f>
        <v>2</v>
      </c>
      <c r="H8" s="1">
        <v>5</v>
      </c>
      <c r="I8" s="1">
        <f>J8/H8</f>
        <v>5100</v>
      </c>
      <c r="J8" s="23">
        <f>E8*F8</f>
        <v>25500</v>
      </c>
      <c r="K8" s="23">
        <f>J8/1000</f>
        <v>25.5</v>
      </c>
      <c r="L8" s="23">
        <v>41450</v>
      </c>
      <c r="M8" s="18">
        <v>5</v>
      </c>
      <c r="N8" s="1">
        <f>M8/O8</f>
        <v>1</v>
      </c>
      <c r="O8" s="1">
        <v>5</v>
      </c>
      <c r="P8" s="1">
        <f>Q8/O8</f>
        <v>41450</v>
      </c>
      <c r="Q8" s="1">
        <f>L8*M8</f>
        <v>207250</v>
      </c>
      <c r="R8" s="24">
        <f>Q8/1000</f>
        <v>207.25</v>
      </c>
      <c r="S8" s="24">
        <f>E8+L8</f>
        <v>44000</v>
      </c>
      <c r="T8" s="24">
        <f>I8+P8</f>
        <v>46550</v>
      </c>
      <c r="U8" s="25">
        <f>K8+R8</f>
        <v>232.75</v>
      </c>
    </row>
    <row r="9" spans="1:22" ht="25.5" x14ac:dyDescent="0.2">
      <c r="A9" s="1">
        <v>2</v>
      </c>
      <c r="B9" s="26" t="s">
        <v>8</v>
      </c>
      <c r="C9" s="27" t="s">
        <v>9</v>
      </c>
      <c r="D9" s="28" t="s">
        <v>10</v>
      </c>
      <c r="E9" s="1">
        <v>2550</v>
      </c>
      <c r="F9" s="18">
        <v>100</v>
      </c>
      <c r="G9" s="1">
        <f t="shared" ref="G9:G13" si="0">F9/H9</f>
        <v>2</v>
      </c>
      <c r="H9" s="1">
        <v>50</v>
      </c>
      <c r="I9" s="1">
        <f t="shared" ref="I9:I13" si="1">J9/H9</f>
        <v>5100</v>
      </c>
      <c r="J9" s="23">
        <f t="shared" ref="J9:J13" si="2">E9*F9</f>
        <v>255000</v>
      </c>
      <c r="K9" s="23">
        <f t="shared" ref="K9:K13" si="3">J9/1000</f>
        <v>255</v>
      </c>
      <c r="L9" s="23">
        <v>41450</v>
      </c>
      <c r="M9" s="18">
        <v>50</v>
      </c>
      <c r="N9" s="1">
        <f t="shared" ref="N9:N14" si="4">M9/O9</f>
        <v>1</v>
      </c>
      <c r="O9" s="1">
        <v>50</v>
      </c>
      <c r="P9" s="1">
        <f t="shared" ref="P9:P14" si="5">Q9/O9</f>
        <v>41450</v>
      </c>
      <c r="Q9" s="1">
        <f t="shared" ref="Q9:Q14" si="6">L9*M9</f>
        <v>2072500</v>
      </c>
      <c r="R9" s="24">
        <f t="shared" ref="R9:R14" si="7">Q9/1000</f>
        <v>2072.5</v>
      </c>
      <c r="S9" s="24">
        <f t="shared" ref="S9:S16" si="8">E9+L9</f>
        <v>44000</v>
      </c>
      <c r="T9" s="24">
        <f t="shared" ref="T9:T16" si="9">I9+P9</f>
        <v>46550</v>
      </c>
      <c r="U9" s="25">
        <f t="shared" ref="U9:U16" si="10">K9+R9</f>
        <v>2327.5</v>
      </c>
    </row>
    <row r="10" spans="1:22" ht="15" x14ac:dyDescent="0.2">
      <c r="A10" s="1">
        <v>3</v>
      </c>
      <c r="B10" s="21" t="s">
        <v>11</v>
      </c>
      <c r="C10" s="29" t="s">
        <v>12</v>
      </c>
      <c r="D10" s="21" t="s">
        <v>13</v>
      </c>
      <c r="E10" s="1">
        <v>2550</v>
      </c>
      <c r="F10" s="18">
        <v>20</v>
      </c>
      <c r="G10" s="1">
        <f t="shared" si="0"/>
        <v>2</v>
      </c>
      <c r="H10" s="1">
        <v>10</v>
      </c>
      <c r="I10" s="1">
        <f t="shared" si="1"/>
        <v>5100</v>
      </c>
      <c r="J10" s="23">
        <f t="shared" si="2"/>
        <v>51000</v>
      </c>
      <c r="K10" s="23">
        <f t="shared" si="3"/>
        <v>51</v>
      </c>
      <c r="L10" s="23">
        <v>41450</v>
      </c>
      <c r="M10" s="18">
        <v>10</v>
      </c>
      <c r="N10" s="1">
        <f t="shared" si="4"/>
        <v>1</v>
      </c>
      <c r="O10" s="1">
        <v>10</v>
      </c>
      <c r="P10" s="1">
        <f t="shared" si="5"/>
        <v>41450</v>
      </c>
      <c r="Q10" s="1">
        <f t="shared" si="6"/>
        <v>414500</v>
      </c>
      <c r="R10" s="24">
        <f t="shared" si="7"/>
        <v>414.5</v>
      </c>
      <c r="S10" s="24">
        <f t="shared" si="8"/>
        <v>44000</v>
      </c>
      <c r="T10" s="24">
        <f t="shared" si="9"/>
        <v>46550</v>
      </c>
      <c r="U10" s="25">
        <f t="shared" si="10"/>
        <v>465.5</v>
      </c>
    </row>
    <row r="11" spans="1:22" ht="25.5" x14ac:dyDescent="0.2">
      <c r="A11" s="1">
        <v>4</v>
      </c>
      <c r="B11" s="26" t="s">
        <v>14</v>
      </c>
      <c r="C11" s="29" t="s">
        <v>15</v>
      </c>
      <c r="D11" s="21" t="s">
        <v>16</v>
      </c>
      <c r="E11" s="1">
        <v>2550</v>
      </c>
      <c r="F11" s="18">
        <v>100</v>
      </c>
      <c r="G11" s="1">
        <f t="shared" si="0"/>
        <v>2</v>
      </c>
      <c r="H11" s="1">
        <v>50</v>
      </c>
      <c r="I11" s="1">
        <f t="shared" si="1"/>
        <v>5100</v>
      </c>
      <c r="J11" s="23">
        <f t="shared" si="2"/>
        <v>255000</v>
      </c>
      <c r="K11" s="23">
        <f t="shared" si="3"/>
        <v>255</v>
      </c>
      <c r="L11" s="23">
        <v>41450</v>
      </c>
      <c r="M11" s="18">
        <v>50</v>
      </c>
      <c r="N11" s="1">
        <f t="shared" si="4"/>
        <v>1</v>
      </c>
      <c r="O11" s="1">
        <v>50</v>
      </c>
      <c r="P11" s="1">
        <f t="shared" si="5"/>
        <v>41450</v>
      </c>
      <c r="Q11" s="1">
        <f t="shared" si="6"/>
        <v>2072500</v>
      </c>
      <c r="R11" s="24">
        <f t="shared" si="7"/>
        <v>2072.5</v>
      </c>
      <c r="S11" s="24">
        <f t="shared" si="8"/>
        <v>44000</v>
      </c>
      <c r="T11" s="24">
        <f t="shared" si="9"/>
        <v>46550</v>
      </c>
      <c r="U11" s="25">
        <f t="shared" si="10"/>
        <v>2327.5</v>
      </c>
    </row>
    <row r="12" spans="1:22" ht="15" x14ac:dyDescent="0.2">
      <c r="A12" s="1">
        <v>5</v>
      </c>
      <c r="B12" s="21" t="s">
        <v>20</v>
      </c>
      <c r="C12" s="29" t="s">
        <v>21</v>
      </c>
      <c r="D12" s="21" t="s">
        <v>22</v>
      </c>
      <c r="E12" s="1">
        <v>2550</v>
      </c>
      <c r="F12" s="18">
        <v>20</v>
      </c>
      <c r="G12" s="1">
        <f t="shared" si="0"/>
        <v>2</v>
      </c>
      <c r="H12" s="1">
        <v>10</v>
      </c>
      <c r="I12" s="1">
        <f>J12/H12</f>
        <v>5100</v>
      </c>
      <c r="J12" s="23">
        <f t="shared" si="2"/>
        <v>51000</v>
      </c>
      <c r="K12" s="23">
        <f t="shared" si="3"/>
        <v>51</v>
      </c>
      <c r="L12" s="23">
        <v>41450</v>
      </c>
      <c r="M12" s="18">
        <v>10</v>
      </c>
      <c r="N12" s="1">
        <f t="shared" si="4"/>
        <v>1</v>
      </c>
      <c r="O12" s="1">
        <v>10</v>
      </c>
      <c r="P12" s="1">
        <f t="shared" si="5"/>
        <v>41450</v>
      </c>
      <c r="Q12" s="1">
        <f t="shared" si="6"/>
        <v>414500</v>
      </c>
      <c r="R12" s="24">
        <f t="shared" si="7"/>
        <v>414.5</v>
      </c>
      <c r="S12" s="24">
        <f t="shared" si="8"/>
        <v>44000</v>
      </c>
      <c r="T12" s="24">
        <f t="shared" si="9"/>
        <v>46550</v>
      </c>
      <c r="U12" s="25">
        <f t="shared" si="10"/>
        <v>465.5</v>
      </c>
    </row>
    <row r="13" spans="1:22" s="10" customFormat="1" ht="15" x14ac:dyDescent="0.25">
      <c r="A13" s="1">
        <v>6</v>
      </c>
      <c r="B13" s="21" t="s">
        <v>23</v>
      </c>
      <c r="C13" s="29" t="s">
        <v>24</v>
      </c>
      <c r="D13" s="21" t="s">
        <v>25</v>
      </c>
      <c r="E13" s="1">
        <v>2550</v>
      </c>
      <c r="F13" s="18">
        <v>200</v>
      </c>
      <c r="G13" s="1">
        <f t="shared" si="0"/>
        <v>4</v>
      </c>
      <c r="H13" s="1">
        <v>50</v>
      </c>
      <c r="I13" s="1">
        <f t="shared" si="1"/>
        <v>10200</v>
      </c>
      <c r="J13" s="23">
        <f t="shared" si="2"/>
        <v>510000</v>
      </c>
      <c r="K13" s="23">
        <f t="shared" si="3"/>
        <v>510</v>
      </c>
      <c r="L13" s="23">
        <v>41450</v>
      </c>
      <c r="M13" s="18">
        <v>100</v>
      </c>
      <c r="N13" s="1">
        <f t="shared" si="4"/>
        <v>2</v>
      </c>
      <c r="O13" s="1">
        <v>50</v>
      </c>
      <c r="P13" s="1">
        <f t="shared" si="5"/>
        <v>82900</v>
      </c>
      <c r="Q13" s="1">
        <f t="shared" si="6"/>
        <v>4145000</v>
      </c>
      <c r="R13" s="24">
        <f t="shared" si="7"/>
        <v>4145</v>
      </c>
      <c r="S13" s="24">
        <f t="shared" si="8"/>
        <v>44000</v>
      </c>
      <c r="T13" s="24">
        <f t="shared" si="9"/>
        <v>93100</v>
      </c>
      <c r="U13" s="25">
        <f t="shared" si="10"/>
        <v>4655</v>
      </c>
      <c r="V13" s="30"/>
    </row>
    <row r="14" spans="1:22" ht="15" x14ac:dyDescent="0.2">
      <c r="A14" s="1">
        <v>7</v>
      </c>
      <c r="B14" s="21" t="s">
        <v>29</v>
      </c>
      <c r="C14" s="29" t="s">
        <v>30</v>
      </c>
      <c r="D14" s="21" t="s">
        <v>31</v>
      </c>
      <c r="E14" s="1">
        <v>2550</v>
      </c>
      <c r="F14" s="18">
        <v>40</v>
      </c>
      <c r="G14" s="1">
        <f t="shared" ref="G14:G15" si="11">F14/H14</f>
        <v>2</v>
      </c>
      <c r="H14" s="1">
        <v>20</v>
      </c>
      <c r="I14" s="1">
        <f t="shared" ref="I14:I15" si="12">J14/H14</f>
        <v>5100</v>
      </c>
      <c r="J14" s="23">
        <f t="shared" ref="J14:J15" si="13">E14*F14</f>
        <v>102000</v>
      </c>
      <c r="K14" s="23">
        <f t="shared" ref="K14:K15" si="14">J14/1000</f>
        <v>102</v>
      </c>
      <c r="L14" s="23">
        <v>41450</v>
      </c>
      <c r="M14" s="18">
        <v>20</v>
      </c>
      <c r="N14" s="1">
        <f t="shared" si="4"/>
        <v>1</v>
      </c>
      <c r="O14" s="1">
        <v>20</v>
      </c>
      <c r="P14" s="1">
        <f t="shared" si="5"/>
        <v>41450</v>
      </c>
      <c r="Q14" s="1">
        <f t="shared" si="6"/>
        <v>829000</v>
      </c>
      <c r="R14" s="24">
        <f t="shared" si="7"/>
        <v>829</v>
      </c>
      <c r="S14" s="24">
        <f t="shared" si="8"/>
        <v>44000</v>
      </c>
      <c r="T14" s="24">
        <f t="shared" si="9"/>
        <v>46550</v>
      </c>
      <c r="U14" s="25">
        <f t="shared" si="10"/>
        <v>931</v>
      </c>
    </row>
    <row r="15" spans="1:22" ht="15" x14ac:dyDescent="0.2">
      <c r="A15" s="1">
        <v>8</v>
      </c>
      <c r="B15" s="26" t="s">
        <v>17</v>
      </c>
      <c r="C15" s="31" t="s">
        <v>18</v>
      </c>
      <c r="D15" s="21" t="s">
        <v>19</v>
      </c>
      <c r="E15" s="1">
        <v>2550</v>
      </c>
      <c r="F15" s="18">
        <v>20</v>
      </c>
      <c r="G15" s="1">
        <f t="shared" si="11"/>
        <v>1</v>
      </c>
      <c r="H15" s="1">
        <v>20</v>
      </c>
      <c r="I15" s="1">
        <f t="shared" si="12"/>
        <v>2550</v>
      </c>
      <c r="J15" s="23">
        <f t="shared" si="13"/>
        <v>51000</v>
      </c>
      <c r="K15" s="23">
        <f t="shared" si="14"/>
        <v>51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f t="shared" si="8"/>
        <v>2550</v>
      </c>
      <c r="T15" s="24">
        <f t="shared" si="9"/>
        <v>2550</v>
      </c>
      <c r="U15" s="25">
        <f t="shared" si="10"/>
        <v>51</v>
      </c>
    </row>
    <row r="16" spans="1:22" ht="15" x14ac:dyDescent="0.2">
      <c r="A16" s="1">
        <v>9</v>
      </c>
      <c r="B16" s="21" t="s">
        <v>26</v>
      </c>
      <c r="C16" s="29" t="s">
        <v>27</v>
      </c>
      <c r="D16" s="21" t="s">
        <v>28</v>
      </c>
      <c r="E16" s="1">
        <v>2550</v>
      </c>
      <c r="F16" s="18">
        <v>200</v>
      </c>
      <c r="G16" s="1">
        <f t="shared" ref="G16" si="15">F16/H16</f>
        <v>1</v>
      </c>
      <c r="H16" s="1">
        <v>200</v>
      </c>
      <c r="I16" s="1">
        <f t="shared" ref="I16" si="16">J16/H16</f>
        <v>2550</v>
      </c>
      <c r="J16" s="23">
        <f t="shared" ref="J16" si="17">E16*F16</f>
        <v>510000</v>
      </c>
      <c r="K16" s="23">
        <f t="shared" ref="K16" si="18">J16/1000</f>
        <v>510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f t="shared" si="8"/>
        <v>2550</v>
      </c>
      <c r="T16" s="24">
        <f t="shared" si="9"/>
        <v>2550</v>
      </c>
      <c r="U16" s="25">
        <f t="shared" si="10"/>
        <v>510</v>
      </c>
    </row>
    <row r="17" spans="1:22" s="36" customFormat="1" ht="20.25" customHeight="1" x14ac:dyDescent="0.25">
      <c r="A17" s="79"/>
      <c r="B17" s="80"/>
      <c r="C17" s="80"/>
      <c r="D17" s="80"/>
      <c r="E17" s="81"/>
      <c r="F17" s="2">
        <f>SUM(F8:F16)</f>
        <v>710</v>
      </c>
      <c r="G17" s="59">
        <f>SUM(G8:G16)</f>
        <v>18</v>
      </c>
      <c r="H17" s="82"/>
      <c r="I17" s="59">
        <f>SUM(I8:I16)</f>
        <v>45900</v>
      </c>
      <c r="J17" s="61">
        <f>SUM(J8:J16)</f>
        <v>1810500</v>
      </c>
      <c r="K17" s="61">
        <f>SUM(K8:K16)</f>
        <v>1810.5</v>
      </c>
      <c r="L17" s="32"/>
      <c r="M17" s="33">
        <f>SUM(M8:M16)</f>
        <v>245</v>
      </c>
      <c r="N17" s="61">
        <f>SUM(N8:N16)</f>
        <v>8</v>
      </c>
      <c r="O17" s="66"/>
      <c r="P17" s="61">
        <f>SUM(P8:P16)</f>
        <v>331600</v>
      </c>
      <c r="Q17" s="59">
        <f>SUM(Q8:Q16)</f>
        <v>10155250</v>
      </c>
      <c r="R17" s="68">
        <f>SUM(R8:R16)</f>
        <v>10155.25</v>
      </c>
      <c r="S17" s="68"/>
      <c r="T17" s="34"/>
      <c r="U17" s="85">
        <f>SUM(U8:U16)</f>
        <v>11965.75</v>
      </c>
      <c r="V17" s="35"/>
    </row>
    <row r="18" spans="1:22" ht="11.25" customHeight="1" x14ac:dyDescent="0.2">
      <c r="A18" s="76"/>
      <c r="B18" s="77"/>
      <c r="C18" s="77"/>
      <c r="D18" s="77"/>
      <c r="E18" s="77"/>
      <c r="F18" s="78"/>
      <c r="G18" s="60"/>
      <c r="H18" s="83"/>
      <c r="I18" s="60"/>
      <c r="J18" s="62"/>
      <c r="K18" s="63"/>
      <c r="L18" s="71"/>
      <c r="M18" s="72"/>
      <c r="N18" s="62"/>
      <c r="O18" s="67"/>
      <c r="P18" s="62"/>
      <c r="Q18" s="60"/>
      <c r="R18" s="69"/>
      <c r="S18" s="69"/>
      <c r="T18" s="37"/>
      <c r="U18" s="86"/>
    </row>
    <row r="19" spans="1:22" s="42" customFormat="1" ht="47.25" customHeight="1" x14ac:dyDescent="0.25">
      <c r="A19" s="38"/>
      <c r="B19" s="39"/>
      <c r="C19" s="64" t="s">
        <v>76</v>
      </c>
      <c r="D19" s="64"/>
      <c r="E19" s="64"/>
      <c r="F19" s="64"/>
      <c r="G19" s="64"/>
      <c r="H19" s="64"/>
      <c r="I19" s="64"/>
      <c r="J19" s="65"/>
      <c r="K19" s="62"/>
      <c r="L19" s="73" t="s">
        <v>77</v>
      </c>
      <c r="M19" s="74"/>
      <c r="N19" s="74"/>
      <c r="O19" s="74"/>
      <c r="P19" s="74"/>
      <c r="Q19" s="75"/>
      <c r="R19" s="70"/>
      <c r="S19" s="70"/>
      <c r="T19" s="40"/>
      <c r="U19" s="87"/>
      <c r="V19" s="41"/>
    </row>
    <row r="20" spans="1:22" x14ac:dyDescent="0.2">
      <c r="A20" s="3"/>
      <c r="B20" s="43"/>
      <c r="C20" s="43"/>
      <c r="D20" s="44"/>
      <c r="E20" s="3"/>
      <c r="F20" s="3"/>
      <c r="G20" s="3"/>
      <c r="H20" s="3"/>
      <c r="I20" s="3"/>
      <c r="J20" s="43"/>
      <c r="K20" s="43"/>
      <c r="L20" s="43"/>
      <c r="M20" s="43"/>
      <c r="N20" s="43"/>
      <c r="O20" s="43"/>
      <c r="P20" s="43"/>
      <c r="S20" s="45"/>
    </row>
    <row r="21" spans="1:22" ht="19.5" customHeight="1" x14ac:dyDescent="0.25">
      <c r="A21" s="3"/>
      <c r="B21" s="43"/>
      <c r="C21" s="46" t="s">
        <v>67</v>
      </c>
      <c r="D21" s="47"/>
      <c r="E21" s="48"/>
      <c r="F21" s="48"/>
      <c r="G21" s="48"/>
      <c r="H21" s="48"/>
      <c r="I21" s="48"/>
      <c r="J21" s="43"/>
      <c r="K21" s="43"/>
      <c r="L21" s="43"/>
      <c r="M21" s="43"/>
      <c r="N21" s="43"/>
      <c r="O21" s="43"/>
      <c r="P21" s="43"/>
    </row>
    <row r="22" spans="1:22" ht="15" x14ac:dyDescent="0.25">
      <c r="A22" s="3"/>
      <c r="B22" s="43"/>
      <c r="C22" s="48" t="s">
        <v>78</v>
      </c>
      <c r="D22" s="49"/>
      <c r="E22" s="48"/>
      <c r="F22" s="48"/>
      <c r="G22" s="48"/>
      <c r="H22" s="48"/>
      <c r="I22" s="48"/>
      <c r="J22" s="43"/>
      <c r="K22" s="43"/>
      <c r="L22" s="43"/>
      <c r="M22" s="43"/>
      <c r="N22" s="43"/>
      <c r="O22" s="43"/>
      <c r="P22" s="43"/>
    </row>
    <row r="23" spans="1:22" ht="15" x14ac:dyDescent="0.25">
      <c r="C23" s="42" t="s">
        <v>79</v>
      </c>
      <c r="D23" s="49"/>
      <c r="E23" s="42"/>
      <c r="F23" s="42"/>
      <c r="G23" s="42"/>
      <c r="H23" s="42"/>
      <c r="I23" s="42"/>
      <c r="J23" s="50"/>
      <c r="K23" s="50"/>
      <c r="L23" s="50"/>
      <c r="M23" s="50"/>
      <c r="N23" s="50"/>
      <c r="O23" s="50"/>
      <c r="P23" s="50"/>
    </row>
    <row r="24" spans="1:22" ht="14.25" customHeight="1" x14ac:dyDescent="0.25">
      <c r="C24" s="42" t="s">
        <v>73</v>
      </c>
      <c r="D24" s="49"/>
      <c r="E24" s="48"/>
      <c r="F24" s="48"/>
      <c r="G24" s="48"/>
      <c r="H24" s="48"/>
      <c r="I24" s="48"/>
      <c r="J24" s="3"/>
      <c r="K24" s="3"/>
      <c r="L24" s="4"/>
      <c r="M24" s="4"/>
      <c r="N24" s="4"/>
      <c r="S24" s="4"/>
      <c r="T24" s="4"/>
    </row>
    <row r="25" spans="1:22" ht="14.25" customHeight="1" x14ac:dyDescent="0.25">
      <c r="C25" s="42" t="s">
        <v>70</v>
      </c>
      <c r="D25" s="49"/>
      <c r="E25" s="48"/>
      <c r="F25" s="48"/>
      <c r="G25" s="48"/>
      <c r="H25" s="48"/>
      <c r="I25" s="48"/>
      <c r="J25" s="3"/>
      <c r="K25" s="3"/>
      <c r="L25" s="4"/>
      <c r="M25" s="4"/>
      <c r="N25" s="4"/>
      <c r="S25" s="4"/>
      <c r="T25" s="4"/>
    </row>
    <row r="26" spans="1:22" ht="15" x14ac:dyDescent="0.25">
      <c r="C26" s="42" t="s">
        <v>69</v>
      </c>
      <c r="D26" s="49"/>
      <c r="E26" s="42"/>
      <c r="F26" s="42"/>
      <c r="G26" s="42"/>
      <c r="H26" s="42"/>
      <c r="I26" s="42"/>
    </row>
  </sheetData>
  <mergeCells count="28">
    <mergeCell ref="V5:V6"/>
    <mergeCell ref="U17:U19"/>
    <mergeCell ref="S17:S19"/>
    <mergeCell ref="S5:U5"/>
    <mergeCell ref="I17:I18"/>
    <mergeCell ref="J17:J18"/>
    <mergeCell ref="K17:K19"/>
    <mergeCell ref="C19:J19"/>
    <mergeCell ref="L5:R5"/>
    <mergeCell ref="N17:N18"/>
    <mergeCell ref="O17:O18"/>
    <mergeCell ref="P17:P18"/>
    <mergeCell ref="Q17:Q18"/>
    <mergeCell ref="R17:R19"/>
    <mergeCell ref="L18:M18"/>
    <mergeCell ref="L19:Q19"/>
    <mergeCell ref="A18:F18"/>
    <mergeCell ref="A17:E17"/>
    <mergeCell ref="G17:G18"/>
    <mergeCell ref="H17:H18"/>
    <mergeCell ref="A2:K2"/>
    <mergeCell ref="A3:K3"/>
    <mergeCell ref="A4:K4"/>
    <mergeCell ref="A5:A6"/>
    <mergeCell ref="B5:B6"/>
    <mergeCell ref="C5:C6"/>
    <mergeCell ref="D5:D6"/>
    <mergeCell ref="E5:K5"/>
  </mergeCells>
  <pageMargins left="0" right="0" top="0" bottom="0" header="0" footer="0"/>
  <pageSetup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Summer seed plan-2018</vt:lpstr>
      <vt:lpstr>'Summer seed plan-2018'!Print_Area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2018-02-20T08:33:35Z</dcterms:modified>
</cp:coreProperties>
</file>